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LABORE\ZPT\AKTIONEN\IOS-Präsentation\"/>
    </mc:Choice>
  </mc:AlternateContent>
  <xr:revisionPtr revIDLastSave="0" documentId="8_{AA0EDDB7-7D8E-4226-9B45-F7D280F61F47}" xr6:coauthVersionLast="36" xr6:coauthVersionMax="36" xr10:uidLastSave="{00000000-0000-0000-0000-000000000000}"/>
  <bookViews>
    <workbookView xWindow="0" yWindow="0" windowWidth="28200" windowHeight="9885" xr2:uid="{AC294AC9-1576-4A41-8F9F-22A419B21E4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E16" i="1" s="1"/>
  <c r="D15" i="1"/>
  <c r="I13" i="1"/>
  <c r="H13" i="1"/>
  <c r="G13" i="1"/>
  <c r="F13" i="1"/>
  <c r="E13" i="1"/>
  <c r="D13" i="1"/>
  <c r="I12" i="1"/>
  <c r="H12" i="1"/>
  <c r="G12" i="1"/>
  <c r="F12" i="1"/>
  <c r="E12" i="1"/>
  <c r="D12" i="1"/>
  <c r="D11" i="1"/>
  <c r="D14" i="1" s="1"/>
  <c r="D16" i="1" s="1"/>
  <c r="C11" i="1"/>
  <c r="C14" i="1" s="1"/>
  <c r="C16" i="1" s="1"/>
  <c r="I10" i="1"/>
  <c r="I11" i="1" s="1"/>
  <c r="I14" i="1" s="1"/>
  <c r="H10" i="1"/>
  <c r="H11" i="1" s="1"/>
  <c r="H14" i="1" s="1"/>
  <c r="G10" i="1"/>
  <c r="F10" i="1"/>
  <c r="F11" i="1" s="1"/>
  <c r="F14" i="1" s="1"/>
  <c r="E10" i="1"/>
  <c r="E11" i="1" s="1"/>
  <c r="E14" i="1" s="1"/>
  <c r="D10" i="1"/>
  <c r="C10" i="1"/>
  <c r="G9" i="1"/>
  <c r="G11" i="1" s="1"/>
  <c r="G14" i="1" s="1"/>
  <c r="G16" i="1" l="1"/>
  <c r="H16" i="1"/>
  <c r="F16" i="1"/>
  <c r="I16" i="1"/>
</calcChain>
</file>

<file path=xl/sharedStrings.xml><?xml version="1.0" encoding="utf-8"?>
<sst xmlns="http://schemas.openxmlformats.org/spreadsheetml/2006/main" count="30" uniqueCount="30">
  <si>
    <t>Nach 60 Monaten wird voraussichtlich eine neue Scanner-Generation am Markt sein.</t>
  </si>
  <si>
    <t>Berücksichtigung der Personalkosten entfällt, da die konventionelle Abformung etwa genauso viel Zeit benötigt wie digital.</t>
  </si>
  <si>
    <t>TIPP: Mehrkostenvereinbarung mit Patieten abschließen / analoge Gebührenposition aus der GOZ</t>
  </si>
  <si>
    <t>Scanner</t>
  </si>
  <si>
    <t>Hersteller</t>
  </si>
  <si>
    <t xml:space="preserve">Medit </t>
  </si>
  <si>
    <t>Dentsply</t>
  </si>
  <si>
    <t>Planmeca</t>
  </si>
  <si>
    <t>Carestream</t>
  </si>
  <si>
    <t>3Shape</t>
  </si>
  <si>
    <t>imes-icore</t>
  </si>
  <si>
    <t>iTero</t>
  </si>
  <si>
    <t>Modell</t>
  </si>
  <si>
    <t>i700</t>
  </si>
  <si>
    <t>PrimeScan</t>
  </si>
  <si>
    <t>Emeralds S</t>
  </si>
  <si>
    <t>3800 CS</t>
  </si>
  <si>
    <t>TRIOS 4</t>
  </si>
  <si>
    <t>ione scan</t>
  </si>
  <si>
    <t>Elem. 5D</t>
  </si>
  <si>
    <r>
      <t xml:space="preserve">Anschaffungspreis (Listenpreis)
</t>
    </r>
    <r>
      <rPr>
        <sz val="11"/>
        <color theme="4" tint="-0.249977111117893"/>
        <rFont val="Calibri"/>
        <family val="2"/>
        <scheme val="minor"/>
      </rPr>
      <t>https://dental-compact.de</t>
    </r>
  </si>
  <si>
    <r>
      <t xml:space="preserve">Finanzierungskosten
</t>
    </r>
    <r>
      <rPr>
        <sz val="11"/>
        <color theme="1"/>
        <rFont val="Calibri"/>
        <family val="2"/>
        <scheme val="minor"/>
      </rPr>
      <t xml:space="preserve">(Zinsen 3% / 60 Monate)
</t>
    </r>
    <r>
      <rPr>
        <sz val="11"/>
        <color theme="4" tint="-0.249977111117893"/>
        <rFont val="Calibri"/>
        <family val="2"/>
        <scheme val="minor"/>
      </rPr>
      <t>https//zinsen-berechnen.de</t>
    </r>
  </si>
  <si>
    <t>Lizenzkosten pro Monat</t>
  </si>
  <si>
    <r>
      <t xml:space="preserve">Betriebskosten / Mon.
</t>
    </r>
    <r>
      <rPr>
        <sz val="11"/>
        <color theme="4" tint="-0.249977111117893"/>
        <rFont val="Calibri"/>
        <family val="2"/>
        <scheme val="minor"/>
      </rPr>
      <t>(Desinfektion / Aufsätze / Strom / Rep. etc.) 4% vom Anschaffungswert</t>
    </r>
  </si>
  <si>
    <t>Gesamtkosten pro Monat</t>
  </si>
  <si>
    <t>Nutzung der Praxis 
(10 Monate pro Jahr = 83 %
12 Monate pro Jahr = 100%)</t>
  </si>
  <si>
    <t>Kalk. Scans / Mon. (OK/UK/Biss)</t>
  </si>
  <si>
    <t>Kosten pro Scan</t>
  </si>
  <si>
    <t>Erspanis an Abform- &amp; Biss-Material (OK/UK)</t>
  </si>
  <si>
    <t>Verbleibende zus. Kosten pro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</si>
</sst>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8" xfId="2" applyNumberFormat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0" fillId="0" borderId="13" xfId="2" applyNumberFormat="1" applyFont="1" applyBorder="1" applyAlignment="1">
      <alignment vertical="center"/>
    </xf>
    <xf numFmtId="164" fontId="0" fillId="0" borderId="14" xfId="2" applyNumberFormat="1" applyFont="1" applyBorder="1" applyAlignment="1">
      <alignment vertical="center"/>
    </xf>
    <xf numFmtId="164" fontId="0" fillId="3" borderId="15" xfId="2" applyNumberFormat="1" applyFont="1" applyFill="1" applyBorder="1" applyAlignment="1">
      <alignment vertical="center"/>
    </xf>
    <xf numFmtId="164" fontId="0" fillId="0" borderId="12" xfId="2" applyNumberFormat="1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64" fontId="0" fillId="0" borderId="18" xfId="2" applyNumberFormat="1" applyFont="1" applyBorder="1" applyAlignment="1">
      <alignment vertical="center"/>
    </xf>
    <xf numFmtId="164" fontId="0" fillId="0" borderId="19" xfId="2" applyNumberFormat="1" applyFont="1" applyBorder="1" applyAlignment="1">
      <alignment vertical="center"/>
    </xf>
    <xf numFmtId="164" fontId="0" fillId="3" borderId="20" xfId="2" applyNumberFormat="1" applyFont="1" applyFill="1" applyBorder="1" applyAlignment="1">
      <alignment vertical="center"/>
    </xf>
    <xf numFmtId="164" fontId="0" fillId="0" borderId="17" xfId="2" applyNumberFormat="1" applyFont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0" fillId="0" borderId="23" xfId="2" applyNumberFormat="1" applyFont="1" applyBorder="1" applyAlignment="1">
      <alignment vertical="center"/>
    </xf>
    <xf numFmtId="164" fontId="0" fillId="0" borderId="24" xfId="2" applyNumberFormat="1" applyFont="1" applyBorder="1" applyAlignment="1">
      <alignment vertical="center"/>
    </xf>
    <xf numFmtId="164" fontId="0" fillId="0" borderId="25" xfId="2" applyNumberFormat="1" applyFont="1" applyBorder="1" applyAlignment="1">
      <alignment vertical="center"/>
    </xf>
    <xf numFmtId="164" fontId="0" fillId="0" borderId="22" xfId="2" applyNumberFormat="1" applyFont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0" fillId="0" borderId="8" xfId="2" applyNumberFormat="1" applyFont="1" applyBorder="1" applyAlignment="1">
      <alignment vertical="center"/>
    </xf>
    <xf numFmtId="164" fontId="0" fillId="0" borderId="9" xfId="2" applyNumberFormat="1" applyFont="1" applyBorder="1" applyAlignment="1">
      <alignment vertical="center"/>
    </xf>
    <xf numFmtId="164" fontId="0" fillId="0" borderId="7" xfId="2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4" fillId="2" borderId="13" xfId="2" applyNumberFormat="1" applyFont="1" applyFill="1" applyBorder="1" applyAlignment="1">
      <alignment vertical="center"/>
    </xf>
    <xf numFmtId="164" fontId="4" fillId="2" borderId="14" xfId="2" applyNumberFormat="1" applyFont="1" applyFill="1" applyBorder="1" applyAlignment="1">
      <alignment vertical="center"/>
    </xf>
    <xf numFmtId="164" fontId="4" fillId="2" borderId="12" xfId="2" applyNumberFormat="1" applyFont="1" applyFill="1" applyBorder="1" applyAlignment="1">
      <alignment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9" fontId="0" fillId="5" borderId="18" xfId="3" applyFont="1" applyFill="1" applyBorder="1" applyAlignment="1">
      <alignment vertical="center"/>
    </xf>
    <xf numFmtId="9" fontId="0" fillId="0" borderId="19" xfId="3" applyFont="1" applyBorder="1" applyAlignment="1">
      <alignment vertical="center"/>
    </xf>
    <xf numFmtId="9" fontId="0" fillId="0" borderId="17" xfId="3" applyFont="1" applyBorder="1" applyAlignment="1">
      <alignment vertical="center"/>
    </xf>
    <xf numFmtId="165" fontId="0" fillId="5" borderId="23" xfId="1" applyNumberFormat="1" applyFont="1" applyFill="1" applyBorder="1" applyAlignment="1">
      <alignment vertical="center"/>
    </xf>
    <xf numFmtId="165" fontId="0" fillId="0" borderId="24" xfId="1" applyNumberFormat="1" applyFont="1" applyBorder="1" applyAlignment="1">
      <alignment vertical="center"/>
    </xf>
    <xf numFmtId="165" fontId="0" fillId="0" borderId="22" xfId="1" applyNumberFormat="1" applyFont="1" applyBorder="1" applyAlignment="1">
      <alignment vertical="center"/>
    </xf>
    <xf numFmtId="164" fontId="2" fillId="0" borderId="23" xfId="2" applyNumberFormat="1" applyFont="1" applyBorder="1" applyAlignment="1">
      <alignment vertical="center"/>
    </xf>
    <xf numFmtId="164" fontId="2" fillId="0" borderId="24" xfId="2" applyNumberFormat="1" applyFont="1" applyBorder="1" applyAlignment="1">
      <alignment vertical="center"/>
    </xf>
    <xf numFmtId="164" fontId="2" fillId="0" borderId="22" xfId="2" applyNumberFormat="1" applyFont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4" fontId="0" fillId="5" borderId="8" xfId="2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8" fontId="4" fillId="2" borderId="13" xfId="2" applyNumberFormat="1" applyFont="1" applyFill="1" applyBorder="1" applyAlignment="1">
      <alignment vertical="center"/>
    </xf>
    <xf numFmtId="8" fontId="4" fillId="2" borderId="14" xfId="2" applyNumberFormat="1" applyFont="1" applyFill="1" applyBorder="1" applyAlignment="1">
      <alignment vertical="center"/>
    </xf>
    <xf numFmtId="8" fontId="4" fillId="2" borderId="12" xfId="2" applyNumberFormat="1" applyFont="1" applyFill="1" applyBorder="1" applyAlignment="1">
      <alignment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212D-30DC-487B-AE96-B3C2C88CAC24}">
  <dimension ref="A1:I16"/>
  <sheetViews>
    <sheetView tabSelected="1" workbookViewId="0">
      <selection activeCell="H20" sqref="H20"/>
    </sheetView>
  </sheetViews>
  <sheetFormatPr baseColWidth="10" defaultRowHeight="15" x14ac:dyDescent="0.25"/>
  <cols>
    <col min="1" max="1" width="8.85546875" bestFit="1" customWidth="1"/>
    <col min="2" max="2" width="10.140625" bestFit="1" customWidth="1"/>
    <col min="3" max="9" width="15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15.75" thickBot="1" x14ac:dyDescent="0.3">
      <c r="A4" s="3"/>
      <c r="B4" s="3"/>
      <c r="C4" s="4"/>
      <c r="D4" s="4"/>
      <c r="E4" s="4"/>
      <c r="F4" s="4"/>
      <c r="G4" s="4"/>
      <c r="H4" s="4"/>
      <c r="I4" s="4"/>
    </row>
    <row r="5" spans="1:9" ht="15.75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10" t="s">
        <v>11</v>
      </c>
    </row>
    <row r="6" spans="1:9" ht="32.25" thickBot="1" x14ac:dyDescent="0.3">
      <c r="A6" s="11"/>
      <c r="B6" s="12" t="s">
        <v>12</v>
      </c>
      <c r="C6" s="13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5" t="s">
        <v>18</v>
      </c>
      <c r="I6" s="16" t="s">
        <v>19</v>
      </c>
    </row>
    <row r="7" spans="1:9" ht="15.75" thickBot="1" x14ac:dyDescent="0.3">
      <c r="A7" s="17" t="s">
        <v>20</v>
      </c>
      <c r="B7" s="18"/>
      <c r="C7" s="19">
        <v>20900</v>
      </c>
      <c r="D7" s="20">
        <v>45095</v>
      </c>
      <c r="E7" s="20">
        <v>26900</v>
      </c>
      <c r="F7" s="20">
        <v>21999</v>
      </c>
      <c r="G7" s="20">
        <v>27950</v>
      </c>
      <c r="H7" s="21">
        <v>16900</v>
      </c>
      <c r="I7" s="22">
        <v>34000</v>
      </c>
    </row>
    <row r="8" spans="1:9" x14ac:dyDescent="0.25">
      <c r="A8" s="23" t="s">
        <v>21</v>
      </c>
      <c r="B8" s="24"/>
      <c r="C8" s="25">
        <v>375</v>
      </c>
      <c r="D8" s="26">
        <v>810</v>
      </c>
      <c r="E8" s="26">
        <v>483</v>
      </c>
      <c r="F8" s="26">
        <v>395</v>
      </c>
      <c r="G8" s="26">
        <v>502</v>
      </c>
      <c r="H8" s="27">
        <v>304</v>
      </c>
      <c r="I8" s="28">
        <v>611</v>
      </c>
    </row>
    <row r="9" spans="1:9" x14ac:dyDescent="0.25">
      <c r="A9" s="29" t="s">
        <v>22</v>
      </c>
      <c r="B9" s="30"/>
      <c r="C9" s="31">
        <v>0</v>
      </c>
      <c r="D9" s="32">
        <v>0</v>
      </c>
      <c r="E9" s="32">
        <v>0</v>
      </c>
      <c r="F9" s="32">
        <v>0</v>
      </c>
      <c r="G9" s="32">
        <f>1600/12</f>
        <v>133.33333333333334</v>
      </c>
      <c r="H9" s="33">
        <v>0</v>
      </c>
      <c r="I9" s="34">
        <v>0</v>
      </c>
    </row>
    <row r="10" spans="1:9" ht="15.75" thickBot="1" x14ac:dyDescent="0.3">
      <c r="A10" s="35" t="s">
        <v>23</v>
      </c>
      <c r="B10" s="36"/>
      <c r="C10" s="37">
        <f t="shared" ref="C10:I10" si="0">C7*0.04/12</f>
        <v>69.666666666666671</v>
      </c>
      <c r="D10" s="38">
        <f t="shared" si="0"/>
        <v>150.31666666666666</v>
      </c>
      <c r="E10" s="38">
        <f t="shared" si="0"/>
        <v>89.666666666666671</v>
      </c>
      <c r="F10" s="38">
        <f t="shared" si="0"/>
        <v>73.33</v>
      </c>
      <c r="G10" s="38">
        <f t="shared" si="0"/>
        <v>93.166666666666671</v>
      </c>
      <c r="H10" s="38">
        <f t="shared" si="0"/>
        <v>56.333333333333336</v>
      </c>
      <c r="I10" s="39">
        <f t="shared" si="0"/>
        <v>113.33333333333333</v>
      </c>
    </row>
    <row r="11" spans="1:9" ht="31.5" customHeight="1" thickBot="1" x14ac:dyDescent="0.3">
      <c r="A11" s="40" t="s">
        <v>24</v>
      </c>
      <c r="B11" s="41"/>
      <c r="C11" s="42">
        <f>C8+C9+C10</f>
        <v>444.66666666666669</v>
      </c>
      <c r="D11" s="43">
        <f t="shared" ref="D11:I11" si="1">D8+D9+D10</f>
        <v>960.31666666666661</v>
      </c>
      <c r="E11" s="43">
        <f t="shared" si="1"/>
        <v>572.66666666666663</v>
      </c>
      <c r="F11" s="43">
        <f t="shared" si="1"/>
        <v>468.33</v>
      </c>
      <c r="G11" s="43">
        <f t="shared" si="1"/>
        <v>728.5</v>
      </c>
      <c r="H11" s="43">
        <f t="shared" si="1"/>
        <v>360.33333333333331</v>
      </c>
      <c r="I11" s="44">
        <f t="shared" si="1"/>
        <v>724.33333333333337</v>
      </c>
    </row>
    <row r="12" spans="1:9" x14ac:dyDescent="0.25">
      <c r="A12" s="45" t="s">
        <v>25</v>
      </c>
      <c r="B12" s="46"/>
      <c r="C12" s="47">
        <v>1</v>
      </c>
      <c r="D12" s="48">
        <f>C12</f>
        <v>1</v>
      </c>
      <c r="E12" s="48">
        <f>C12</f>
        <v>1</v>
      </c>
      <c r="F12" s="48">
        <f>C12</f>
        <v>1</v>
      </c>
      <c r="G12" s="48">
        <f>C12</f>
        <v>1</v>
      </c>
      <c r="H12" s="48">
        <f>C12</f>
        <v>1</v>
      </c>
      <c r="I12" s="49">
        <f>C12</f>
        <v>1</v>
      </c>
    </row>
    <row r="13" spans="1:9" x14ac:dyDescent="0.25">
      <c r="A13" s="29" t="s">
        <v>26</v>
      </c>
      <c r="B13" s="30"/>
      <c r="C13" s="50">
        <v>20</v>
      </c>
      <c r="D13" s="51">
        <f>C13</f>
        <v>20</v>
      </c>
      <c r="E13" s="51">
        <f>C13</f>
        <v>20</v>
      </c>
      <c r="F13" s="51">
        <f>C13</f>
        <v>20</v>
      </c>
      <c r="G13" s="51">
        <f>C13</f>
        <v>20</v>
      </c>
      <c r="H13" s="51">
        <f>C13</f>
        <v>20</v>
      </c>
      <c r="I13" s="52">
        <f>C13</f>
        <v>20</v>
      </c>
    </row>
    <row r="14" spans="1:9" x14ac:dyDescent="0.25">
      <c r="A14" s="29" t="s">
        <v>27</v>
      </c>
      <c r="B14" s="30"/>
      <c r="C14" s="53">
        <f>C11/C12/C13</f>
        <v>22.233333333333334</v>
      </c>
      <c r="D14" s="54">
        <f t="shared" ref="D14:I14" si="2">D11/D12/D13</f>
        <v>48.015833333333333</v>
      </c>
      <c r="E14" s="54">
        <f t="shared" si="2"/>
        <v>28.633333333333333</v>
      </c>
      <c r="F14" s="54">
        <f t="shared" si="2"/>
        <v>23.416499999999999</v>
      </c>
      <c r="G14" s="54">
        <f t="shared" si="2"/>
        <v>36.424999999999997</v>
      </c>
      <c r="H14" s="54">
        <f t="shared" si="2"/>
        <v>18.016666666666666</v>
      </c>
      <c r="I14" s="55">
        <f t="shared" si="2"/>
        <v>36.216666666666669</v>
      </c>
    </row>
    <row r="15" spans="1:9" ht="15.75" thickBot="1" x14ac:dyDescent="0.3">
      <c r="A15" s="56" t="s">
        <v>28</v>
      </c>
      <c r="B15" s="57"/>
      <c r="C15" s="58">
        <v>18</v>
      </c>
      <c r="D15" s="38">
        <f>C15</f>
        <v>18</v>
      </c>
      <c r="E15" s="38">
        <f>C15</f>
        <v>18</v>
      </c>
      <c r="F15" s="38">
        <f>C15</f>
        <v>18</v>
      </c>
      <c r="G15" s="38">
        <f>C15</f>
        <v>18</v>
      </c>
      <c r="H15" s="38">
        <f>C15</f>
        <v>18</v>
      </c>
      <c r="I15" s="39">
        <f>C15</f>
        <v>18</v>
      </c>
    </row>
    <row r="16" spans="1:9" ht="16.5" thickBot="1" x14ac:dyDescent="0.3">
      <c r="A16" s="59" t="s">
        <v>29</v>
      </c>
      <c r="B16" s="60"/>
      <c r="C16" s="61">
        <f>C15-C14</f>
        <v>-4.2333333333333343</v>
      </c>
      <c r="D16" s="62">
        <f t="shared" ref="D16:I16" si="3">D15-D14</f>
        <v>-30.015833333333333</v>
      </c>
      <c r="E16" s="62">
        <f t="shared" si="3"/>
        <v>-10.633333333333333</v>
      </c>
      <c r="F16" s="62">
        <f t="shared" si="3"/>
        <v>-5.4164999999999992</v>
      </c>
      <c r="G16" s="62">
        <f t="shared" si="3"/>
        <v>-18.424999999999997</v>
      </c>
      <c r="H16" s="62">
        <f t="shared" si="3"/>
        <v>-1.6666666666665719E-2</v>
      </c>
      <c r="I16" s="63">
        <f t="shared" si="3"/>
        <v>-18.216666666666669</v>
      </c>
    </row>
  </sheetData>
  <mergeCells count="14">
    <mergeCell ref="A15:B15"/>
    <mergeCell ref="A16:B16"/>
    <mergeCell ref="A9:B9"/>
    <mergeCell ref="A10:B10"/>
    <mergeCell ref="A11:B11"/>
    <mergeCell ref="A12:B12"/>
    <mergeCell ref="A13:B13"/>
    <mergeCell ref="A14:B14"/>
    <mergeCell ref="A1:I1"/>
    <mergeCell ref="A2:I2"/>
    <mergeCell ref="A3:I3"/>
    <mergeCell ref="A5:A6"/>
    <mergeCell ref="A7:B7"/>
    <mergeCell ref="A8:B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Abels</dc:creator>
  <cp:lastModifiedBy>Reiner Abels</cp:lastModifiedBy>
  <dcterms:created xsi:type="dcterms:W3CDTF">2022-05-11T10:58:03Z</dcterms:created>
  <dcterms:modified xsi:type="dcterms:W3CDTF">2022-05-11T10:58:54Z</dcterms:modified>
</cp:coreProperties>
</file>